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2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<sst xmlns="http://schemas.openxmlformats.org/spreadsheetml/2006/main" count="56" uniqueCount="44">
  <si>
    <t>单位:万元</t>
  </si>
  <si>
    <t>支出项目</t>
  </si>
  <si>
    <t>预算数</t>
  </si>
  <si>
    <t>决算数</t>
  </si>
  <si>
    <t>决算数为         预算数的%</t>
  </si>
  <si>
    <t>比上年决算数    增减%</t>
  </si>
  <si>
    <t>2019年  决算数</t>
  </si>
  <si>
    <t>社会保险基金支出合计</t>
  </si>
  <si>
    <t>其中:社会保险待遇支出</t>
  </si>
  <si>
    <t xml:space="preserve">      其他社会保险基金支出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</si>
  <si>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</si>
  <si>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</si>
  <si>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</si>
  <si>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四、城镇职工基本医疗保险基金支出（包括生育保险）</t>
  </si>
  <si>
    <t>五、城乡居民基本医疗保险基金支出</t>
  </si>
  <si>
    <t>六、失业保险基金支出</t>
  </si>
  <si>
    <t>2020年度瑞金市社会保险基金预算收支及结余情况录入表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</si>
  <si>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</si>
  <si>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</si>
  <si>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</si>
  <si>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</si>
  <si>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</si>
  <si>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</si>
  <si>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</si>
  <si>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</si>
  <si>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</si>
  <si>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</si>
  <si>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</si>
  <si>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</si>
  <si>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</si>
  <si>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</si>
  <si>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</si>
  <si>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</si>
  <si>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</si>
  <si>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</si>
  <si>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</si>
  <si>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</si>
  <si>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</si>
  <si>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</si>
  <si>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</si>
  <si>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</si>
  <si>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</si>
  <si>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</si>
  <si>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2020年瑞金市本级社会保险基金预算支出决算表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</si>
</sst>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#,##0.0"/>
    <numFmt numFmtId="178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6" fillId="24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5" fillId="7" borderId="10" xfId="0" applyNumberFormat="1" applyFont="1" applyFill="1" applyBorder="1" applyAlignment="1" applyProtection="1">
      <alignment horizontal="center" vertical="center"/>
      <protection/>
    </xf>
    <xf numFmtId="0" fontId="5" fillId="7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NumberFormat="1" applyFont="1" applyFill="1" applyBorder="1" applyAlignment="1" applyProtection="1">
      <alignment vertical="center"/>
      <protection/>
    </xf>
    <xf numFmtId="3" fontId="4" fillId="9" borderId="10" xfId="0" applyNumberFormat="1" applyFont="1" applyFill="1" applyBorder="1" applyAlignment="1" applyProtection="1">
      <alignment horizontal="right" vertical="center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0" fontId="4" fillId="7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" fontId="3" fillId="0" borderId="0" xfId="40" applyNumberFormat="1" applyFont="1" applyFill="1" applyAlignment="1" applyProtection="1">
      <alignment vertical="center"/>
      <protection/>
    </xf>
    <xf numFmtId="3" fontId="4" fillId="0" borderId="0" xfId="40" applyNumberFormat="1" applyFont="1" applyFill="1" applyAlignment="1" applyProtection="1">
      <alignment vertical="center"/>
      <protection/>
    </xf>
    <xf numFmtId="3" fontId="4" fillId="0" borderId="0" xfId="40" applyNumberFormat="1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76" fontId="5" fillId="0" borderId="10" xfId="45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177" fontId="5" fillId="26" borderId="10" xfId="0" applyNumberFormat="1" applyFont="1" applyFill="1" applyBorder="1" applyAlignment="1" applyProtection="1">
      <alignment horizontal="center" vertical="center"/>
      <protection/>
    </xf>
    <xf numFmtId="178" fontId="46" fillId="0" borderId="10" xfId="0" applyNumberFormat="1" applyFont="1" applyBorder="1" applyAlignment="1">
      <alignment horizontal="center" vertical="center"/>
    </xf>
    <xf numFmtId="176" fontId="4" fillId="0" borderId="10" xfId="45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vertical="center"/>
    </xf>
    <xf numFmtId="177" fontId="4" fillId="26" borderId="10" xfId="0" applyNumberFormat="1" applyFont="1" applyFill="1" applyBorder="1" applyAlignment="1" applyProtection="1">
      <alignment horizontal="center" vertical="center"/>
      <protection/>
    </xf>
    <xf numFmtId="178" fontId="4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Zeros="0" tabSelected="1" workbookViewId="0" topLeftCell="A1">
      <selection activeCell="E8" sqref="E8"/>
    </sheetView>
  </sheetViews>
  <sheetFormatPr defaultColWidth="9.00390625" defaultRowHeight="15"/>
  <cols>
    <col min="1" max="1" width="45.140625" style="0" customWidth="1"/>
    <col min="2" max="2" width="11.8515625" style="0" customWidth="1"/>
    <col min="3" max="3" width="10.8515625" style="0" customWidth="1"/>
    <col min="4" max="4" width="11.421875" style="0" customWidth="1"/>
    <col min="5" max="5" width="12.8515625" style="0" customWidth="1"/>
    <col min="6" max="6" width="9.8515625" style="0" hidden="1" customWidth="1"/>
  </cols>
  <sheetData>
    <row r="1" spans="1:10" ht="36" customHeight="1">
      <c r="A1" s="28" t="s">
        <v>43</v>
      </c>
      <c r="B1" s="28"/>
      <c r="C1" s="28"/>
      <c r="D1" s="28"/>
      <c r="E1" s="28"/>
      <c r="F1" s="9"/>
      <c r="G1" s="9"/>
      <c r="H1" s="9"/>
      <c r="I1" s="9"/>
      <c r="J1" s="9"/>
    </row>
    <row r="2" spans="2:10" ht="25.5" customHeight="1">
      <c r="B2" s="10"/>
      <c r="C2" s="10"/>
      <c r="D2" s="10"/>
      <c r="E2" s="11" t="s">
        <v>0</v>
      </c>
      <c r="F2" s="10"/>
      <c r="G2" s="10"/>
      <c r="H2" s="10"/>
      <c r="I2" s="10"/>
      <c r="J2" s="10"/>
    </row>
    <row r="3" spans="1:6" s="8" customFormat="1" ht="33.75" customHeight="1">
      <c r="A3" s="12" t="s">
        <v>1</v>
      </c>
      <c r="B3" s="12" t="s">
        <v>2</v>
      </c>
      <c r="C3" s="13" t="s">
        <v>3</v>
      </c>
      <c r="D3" s="14" t="s">
        <v>4</v>
      </c>
      <c r="E3" s="14" t="s">
        <v>5</v>
      </c>
      <c r="F3" s="13" t="s">
        <v>6</v>
      </c>
    </row>
    <row r="4" spans="1:6" s="8" customFormat="1" ht="21" customHeight="1">
      <c r="A4" s="15" t="s">
        <v>7</v>
      </c>
      <c r="B4" s="16">
        <v>142370</v>
      </c>
      <c r="C4" s="17">
        <f>Sheet2!B13</f>
        <v>107468</v>
      </c>
      <c r="D4" s="18">
        <f>C4/B4*100</f>
        <v>75.48500386317342</v>
      </c>
      <c r="E4" s="19">
        <f aca="true" t="shared" si="0" ref="E4:E11">(C4-F4)/F4*100</f>
        <v>-25.39327714757786</v>
      </c>
      <c r="F4" s="17">
        <v>144046</v>
      </c>
    </row>
    <row r="5" spans="1:6" s="8" customFormat="1" ht="21" customHeight="1">
      <c r="A5" s="20" t="s">
        <v>8</v>
      </c>
      <c r="B5" s="21">
        <v>136966</v>
      </c>
      <c r="C5" s="22">
        <f>Sheet2!B14</f>
        <v>101749</v>
      </c>
      <c r="D5" s="23">
        <f aca="true" t="shared" si="1" ref="D5:D11">C5/B5*100</f>
        <v>74.28777944891432</v>
      </c>
      <c r="E5" s="24">
        <f t="shared" si="0"/>
        <v>-24.71736363905413</v>
      </c>
      <c r="F5" s="22">
        <v>135156</v>
      </c>
    </row>
    <row r="6" spans="1:6" s="8" customFormat="1" ht="21" customHeight="1">
      <c r="A6" s="25" t="s">
        <v>9</v>
      </c>
      <c r="B6" s="26">
        <f>B4-B5</f>
        <v>5404</v>
      </c>
      <c r="C6" s="26">
        <f>C4-C5</f>
        <v>5719</v>
      </c>
      <c r="D6" s="23">
        <f t="shared" si="1"/>
        <v>105.82901554404145</v>
      </c>
      <c r="E6" s="24">
        <f t="shared" si="0"/>
        <v>-71.7356923989325</v>
      </c>
      <c r="F6" s="26">
        <v>20234</v>
      </c>
    </row>
    <row r="7" spans="1:6" s="8" customFormat="1" ht="21" customHeight="1">
      <c r="A7" s="27" t="s">
        <v>10</v>
      </c>
      <c r="B7" s="16">
        <v>46174</v>
      </c>
      <c r="C7" s="17"/>
      <c r="D7" s="18">
        <f t="shared" si="1"/>
        <v>0</v>
      </c>
      <c r="E7" s="19">
        <f t="shared" si="0"/>
        <v>-100</v>
      </c>
      <c r="F7" s="17">
        <v>43880</v>
      </c>
    </row>
    <row r="8" spans="1:6" s="8" customFormat="1" ht="21" customHeight="1">
      <c r="A8" s="20" t="s">
        <v>8</v>
      </c>
      <c r="B8" s="22">
        <v>45119</v>
      </c>
      <c r="C8" s="22"/>
      <c r="D8" s="23">
        <f t="shared" si="1"/>
        <v>0</v>
      </c>
      <c r="E8" s="24">
        <f t="shared" si="0"/>
        <v>-100</v>
      </c>
      <c r="F8" s="22">
        <v>41780</v>
      </c>
    </row>
    <row r="9" spans="1:6" ht="21" customHeight="1">
      <c r="A9" s="25" t="s">
        <v>9</v>
      </c>
      <c r="B9" s="26">
        <f>B7-B8</f>
        <v>1055</v>
      </c>
      <c r="C9" s="26">
        <f>C7-C8</f>
        <v>0</v>
      </c>
      <c r="D9" s="23">
        <f t="shared" si="1"/>
        <v>0</v>
      </c>
      <c r="E9" s="24">
        <f t="shared" si="0"/>
        <v>-100</v>
      </c>
      <c r="F9" s="26">
        <v>2100</v>
      </c>
    </row>
    <row r="10" spans="1:6" s="8" customFormat="1" ht="21" customHeight="1">
      <c r="A10" s="27" t="s">
        <v>11</v>
      </c>
      <c r="B10" s="16">
        <v>24716</v>
      </c>
      <c r="C10" s="17">
        <f>Sheet2!E13</f>
        <v>26089</v>
      </c>
      <c r="D10" s="18">
        <f t="shared" si="1"/>
        <v>105.55510600420781</v>
      </c>
      <c r="E10" s="19">
        <f t="shared" si="0"/>
        <v>10.800135904187549</v>
      </c>
      <c r="F10" s="17">
        <v>23546</v>
      </c>
    </row>
    <row r="11" spans="1:6" ht="21" customHeight="1">
      <c r="A11" s="20" t="s">
        <v>8</v>
      </c>
      <c r="B11" s="21">
        <v>24716</v>
      </c>
      <c r="C11" s="26">
        <f>Sheet2!E14</f>
        <v>26089</v>
      </c>
      <c r="D11" s="23">
        <f t="shared" si="1"/>
        <v>105.55510600420781</v>
      </c>
      <c r="E11" s="24">
        <f t="shared" si="0"/>
        <v>10.804841792312594</v>
      </c>
      <c r="F11" s="26">
        <v>23545</v>
      </c>
    </row>
    <row r="12" spans="1:6" ht="21" customHeight="1">
      <c r="A12" s="25" t="s">
        <v>9</v>
      </c>
      <c r="B12" s="26">
        <f>B10-B11</f>
        <v>0</v>
      </c>
      <c r="C12" s="26">
        <f>C10-C11</f>
        <v>0</v>
      </c>
      <c r="D12" s="23"/>
      <c r="E12" s="24"/>
      <c r="F12" s="26">
        <v>1</v>
      </c>
    </row>
    <row r="13" spans="1:6" s="8" customFormat="1" ht="21" customHeight="1">
      <c r="A13" s="27" t="s">
        <v>12</v>
      </c>
      <c r="B13" s="16">
        <v>10089</v>
      </c>
      <c r="C13" s="17">
        <f>Sheet2!D13</f>
        <v>11166</v>
      </c>
      <c r="D13" s="18">
        <f aca="true" t="shared" si="2" ref="D13:D24">C13/B13*100</f>
        <v>110.67499256616115</v>
      </c>
      <c r="E13" s="19">
        <f aca="true" t="shared" si="3" ref="E13:E24">(C13-F13)/F13*100</f>
        <v>10.390509144834406</v>
      </c>
      <c r="F13" s="17">
        <v>10115</v>
      </c>
    </row>
    <row r="14" spans="1:6" ht="21" customHeight="1">
      <c r="A14" s="20" t="s">
        <v>8</v>
      </c>
      <c r="B14" s="26">
        <v>10035</v>
      </c>
      <c r="C14" s="26">
        <f>Sheet2!D14</f>
        <v>11159</v>
      </c>
      <c r="D14" s="23">
        <f t="shared" si="2"/>
        <v>111.20079720976581</v>
      </c>
      <c r="E14" s="24">
        <f t="shared" si="3"/>
        <v>10.419552740945973</v>
      </c>
      <c r="F14" s="26">
        <v>10106</v>
      </c>
    </row>
    <row r="15" spans="1:6" ht="21" customHeight="1">
      <c r="A15" s="25" t="s">
        <v>9</v>
      </c>
      <c r="B15" s="26">
        <f>B13-B14</f>
        <v>54</v>
      </c>
      <c r="C15" s="26">
        <f>C13-C14</f>
        <v>7</v>
      </c>
      <c r="D15" s="23">
        <f t="shared" si="2"/>
        <v>12.962962962962962</v>
      </c>
      <c r="E15" s="24">
        <f t="shared" si="3"/>
        <v>-22.22222222222222</v>
      </c>
      <c r="F15" s="26">
        <v>9</v>
      </c>
    </row>
    <row r="16" spans="1:6" s="8" customFormat="1" ht="21" customHeight="1">
      <c r="A16" s="27" t="s">
        <v>13</v>
      </c>
      <c r="B16" s="16">
        <v>10474</v>
      </c>
      <c r="C16" s="17">
        <f>Sheet2!F13</f>
        <v>8860</v>
      </c>
      <c r="D16" s="18">
        <f t="shared" si="2"/>
        <v>84.59041435936605</v>
      </c>
      <c r="E16" s="19">
        <f t="shared" si="3"/>
        <v>-11.320188169352416</v>
      </c>
      <c r="F16" s="17">
        <v>9991</v>
      </c>
    </row>
    <row r="17" spans="1:6" ht="21" customHeight="1">
      <c r="A17" s="20" t="s">
        <v>8</v>
      </c>
      <c r="B17" s="21">
        <v>10423</v>
      </c>
      <c r="C17" s="26">
        <f>Sheet2!F14</f>
        <v>8849</v>
      </c>
      <c r="D17" s="23">
        <f t="shared" si="2"/>
        <v>84.89878154082318</v>
      </c>
      <c r="E17" s="24">
        <f t="shared" si="3"/>
        <v>-11.261532290413157</v>
      </c>
      <c r="F17" s="26">
        <v>9972</v>
      </c>
    </row>
    <row r="18" spans="1:6" ht="21" customHeight="1">
      <c r="A18" s="25" t="s">
        <v>9</v>
      </c>
      <c r="B18" s="26">
        <f>B16-B17</f>
        <v>51</v>
      </c>
      <c r="C18" s="26">
        <f>C16-C17</f>
        <v>11</v>
      </c>
      <c r="D18" s="23">
        <f t="shared" si="2"/>
        <v>21.568627450980394</v>
      </c>
      <c r="E18" s="24">
        <f t="shared" si="3"/>
        <v>-42.10526315789473</v>
      </c>
      <c r="F18" s="26">
        <v>19</v>
      </c>
    </row>
    <row r="19" spans="1:6" s="8" customFormat="1" ht="21" customHeight="1">
      <c r="A19" s="27" t="s">
        <v>14</v>
      </c>
      <c r="B19" s="16">
        <v>50447</v>
      </c>
      <c r="C19" s="17">
        <f>Sheet2!G13</f>
        <v>59774</v>
      </c>
      <c r="D19" s="18">
        <f t="shared" si="2"/>
        <v>118.48871092433643</v>
      </c>
      <c r="E19" s="19">
        <f t="shared" si="3"/>
        <v>8.612857506268853</v>
      </c>
      <c r="F19" s="17">
        <v>55034</v>
      </c>
    </row>
    <row r="20" spans="1:6" ht="21" customHeight="1">
      <c r="A20" s="20" t="s">
        <v>8</v>
      </c>
      <c r="B20" s="21">
        <v>50447</v>
      </c>
      <c r="C20" s="26">
        <f>Sheet2!G14</f>
        <v>54897</v>
      </c>
      <c r="D20" s="23">
        <f t="shared" si="2"/>
        <v>108.82113901718635</v>
      </c>
      <c r="E20" s="24">
        <f t="shared" si="3"/>
        <v>12.625402621914942</v>
      </c>
      <c r="F20" s="26">
        <v>48743</v>
      </c>
    </row>
    <row r="21" spans="1:6" ht="21" customHeight="1">
      <c r="A21" s="25" t="s">
        <v>9</v>
      </c>
      <c r="B21" s="26">
        <f>B19-B20</f>
        <v>0</v>
      </c>
      <c r="C21" s="26">
        <f>C19-C20</f>
        <v>4877</v>
      </c>
      <c r="D21" s="23"/>
      <c r="E21" s="24">
        <f t="shared" si="3"/>
        <v>-22.47655380702591</v>
      </c>
      <c r="F21" s="26">
        <v>6291</v>
      </c>
    </row>
    <row r="22" spans="1:6" s="8" customFormat="1" ht="21" customHeight="1">
      <c r="A22" s="27" t="s">
        <v>15</v>
      </c>
      <c r="B22" s="16">
        <v>470</v>
      </c>
      <c r="C22" s="17">
        <f>Sheet2!I13</f>
        <v>1579</v>
      </c>
      <c r="D22" s="18">
        <f t="shared" si="2"/>
        <v>335.95744680851067</v>
      </c>
      <c r="E22" s="19">
        <f t="shared" si="3"/>
        <v>235.24416135881103</v>
      </c>
      <c r="F22" s="17">
        <v>471</v>
      </c>
    </row>
    <row r="23" spans="1:6" ht="21" customHeight="1">
      <c r="A23" s="20" t="s">
        <v>8</v>
      </c>
      <c r="B23" s="16">
        <v>153</v>
      </c>
      <c r="C23" s="26">
        <f>Sheet2!I14</f>
        <v>755</v>
      </c>
      <c r="D23" s="23">
        <f t="shared" si="2"/>
        <v>493.4640522875817</v>
      </c>
      <c r="E23" s="24">
        <f t="shared" si="3"/>
        <v>317.12707182320446</v>
      </c>
      <c r="F23" s="26">
        <v>181</v>
      </c>
    </row>
    <row r="24" spans="1:6" ht="21" customHeight="1">
      <c r="A24" s="25" t="s">
        <v>9</v>
      </c>
      <c r="B24" s="26">
        <f>B22-B23</f>
        <v>317</v>
      </c>
      <c r="C24" s="26">
        <f>C22-C23</f>
        <v>824</v>
      </c>
      <c r="D24" s="23">
        <f t="shared" si="2"/>
        <v>259.93690851735016</v>
      </c>
      <c r="E24" s="24">
        <f t="shared" si="3"/>
        <v>184.13793103448276</v>
      </c>
      <c r="F24" s="26">
        <v>290</v>
      </c>
    </row>
  </sheetData>
  <sheetProtection/>
  <mergeCells count="1"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8" sqref="E18"/>
    </sheetView>
  </sheetViews>
  <sheetFormatPr defaultColWidth="12.140625" defaultRowHeight="15" customHeight="1"/>
  <cols>
    <col min="1" max="1" width="20.7109375" style="1" customWidth="1"/>
    <col min="2" max="2" width="9.7109375" style="1" customWidth="1"/>
    <col min="3" max="3" width="8.421875" style="1" customWidth="1"/>
    <col min="4" max="4" width="12.421875" style="1" customWidth="1"/>
    <col min="5" max="5" width="13.140625" style="1" customWidth="1"/>
    <col min="6" max="6" width="12.28125" style="1" customWidth="1"/>
    <col min="7" max="7" width="11.8515625" style="1" customWidth="1"/>
    <col min="8" max="8" width="7.140625" style="1" customWidth="1"/>
    <col min="9" max="9" width="12.57421875" style="1" customWidth="1"/>
    <col min="10" max="16384" width="12.140625" style="1" customWidth="1"/>
  </cols>
  <sheetData>
    <row r="1" spans="1:9" ht="33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30" t="s">
        <v>18</v>
      </c>
      <c r="B3" s="30"/>
      <c r="C3" s="30"/>
      <c r="D3" s="30"/>
      <c r="E3" s="30"/>
      <c r="F3" s="30"/>
      <c r="G3" s="30"/>
      <c r="H3" s="30"/>
      <c r="I3" s="30"/>
    </row>
    <row r="4" spans="1:9" ht="43.5" customHeight="1">
      <c r="A4" s="2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</row>
    <row r="5" spans="1:9" ht="16.5" customHeight="1">
      <c r="A5" s="4" t="s">
        <v>28</v>
      </c>
      <c r="B5" s="5">
        <f aca="true" t="shared" si="0" ref="B5:B19">SUM(C5:I5)</f>
        <v>113987</v>
      </c>
      <c r="C5" s="6">
        <v>0</v>
      </c>
      <c r="D5" s="6">
        <v>20032</v>
      </c>
      <c r="E5" s="6">
        <v>23656</v>
      </c>
      <c r="F5" s="6">
        <v>13178</v>
      </c>
      <c r="G5" s="6">
        <v>55837</v>
      </c>
      <c r="H5" s="6">
        <v>0</v>
      </c>
      <c r="I5" s="6">
        <v>1284</v>
      </c>
    </row>
    <row r="6" spans="1:9" ht="16.5" customHeight="1">
      <c r="A6" s="7" t="s">
        <v>29</v>
      </c>
      <c r="B6" s="5">
        <f t="shared" si="0"/>
        <v>56961</v>
      </c>
      <c r="C6" s="6">
        <v>0</v>
      </c>
      <c r="D6" s="6">
        <v>8468</v>
      </c>
      <c r="E6" s="6">
        <v>18924</v>
      </c>
      <c r="F6" s="6">
        <v>10783</v>
      </c>
      <c r="G6" s="6">
        <v>18111</v>
      </c>
      <c r="H6" s="6">
        <v>0</v>
      </c>
      <c r="I6" s="6">
        <v>675</v>
      </c>
    </row>
    <row r="7" spans="1:9" ht="15" customHeight="1">
      <c r="A7" s="7" t="s">
        <v>30</v>
      </c>
      <c r="B7" s="5">
        <f t="shared" si="0"/>
        <v>1037</v>
      </c>
      <c r="C7" s="6">
        <v>0</v>
      </c>
      <c r="D7" s="6">
        <v>545</v>
      </c>
      <c r="E7" s="6">
        <v>31</v>
      </c>
      <c r="F7" s="6">
        <v>136</v>
      </c>
      <c r="G7" s="6">
        <v>322</v>
      </c>
      <c r="H7" s="6">
        <v>0</v>
      </c>
      <c r="I7" s="6">
        <v>3</v>
      </c>
    </row>
    <row r="8" spans="1:9" ht="15" customHeight="1">
      <c r="A8" s="7" t="s">
        <v>31</v>
      </c>
      <c r="B8" s="5">
        <f t="shared" si="0"/>
        <v>52881</v>
      </c>
      <c r="C8" s="6">
        <v>0</v>
      </c>
      <c r="D8" s="6">
        <v>11015</v>
      </c>
      <c r="E8" s="6">
        <v>2410</v>
      </c>
      <c r="F8" s="6">
        <v>2253</v>
      </c>
      <c r="G8" s="6">
        <v>37203</v>
      </c>
      <c r="H8" s="6">
        <v>0</v>
      </c>
      <c r="I8" s="6">
        <v>0</v>
      </c>
    </row>
    <row r="9" spans="1:9" ht="16.5" customHeight="1">
      <c r="A9" s="7" t="s">
        <v>32</v>
      </c>
      <c r="B9" s="5">
        <f t="shared" si="0"/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6.5" customHeight="1">
      <c r="A10" s="7" t="s">
        <v>33</v>
      </c>
      <c r="B10" s="5">
        <f t="shared" si="0"/>
        <v>2201</v>
      </c>
      <c r="C10" s="6">
        <v>0</v>
      </c>
      <c r="D10" s="6">
        <v>0</v>
      </c>
      <c r="E10" s="6">
        <v>2000</v>
      </c>
      <c r="F10" s="6">
        <v>0</v>
      </c>
      <c r="G10" s="6">
        <v>201</v>
      </c>
      <c r="H10" s="6">
        <v>0</v>
      </c>
      <c r="I10" s="6">
        <v>0</v>
      </c>
    </row>
    <row r="11" spans="1:9" ht="16.5" customHeight="1">
      <c r="A11" s="7" t="s">
        <v>34</v>
      </c>
      <c r="B11" s="5">
        <f t="shared" si="0"/>
        <v>315</v>
      </c>
      <c r="C11" s="6">
        <v>0</v>
      </c>
      <c r="D11" s="6">
        <v>4</v>
      </c>
      <c r="E11" s="6">
        <v>291</v>
      </c>
      <c r="F11" s="6">
        <v>6</v>
      </c>
      <c r="G11" s="6">
        <v>0</v>
      </c>
      <c r="H11" s="6">
        <v>0</v>
      </c>
      <c r="I11" s="6">
        <v>14</v>
      </c>
    </row>
    <row r="12" spans="1:9" ht="15" customHeight="1">
      <c r="A12" s="7" t="s">
        <v>35</v>
      </c>
      <c r="B12" s="5">
        <f t="shared" si="0"/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6.5" customHeight="1">
      <c r="A13" s="4" t="s">
        <v>36</v>
      </c>
      <c r="B13" s="5">
        <f t="shared" si="0"/>
        <v>107468</v>
      </c>
      <c r="C13" s="6">
        <v>0</v>
      </c>
      <c r="D13" s="6">
        <v>11166</v>
      </c>
      <c r="E13" s="6">
        <v>26089</v>
      </c>
      <c r="F13" s="6">
        <v>8860</v>
      </c>
      <c r="G13" s="6">
        <v>59774</v>
      </c>
      <c r="H13" s="6">
        <v>0</v>
      </c>
      <c r="I13" s="6">
        <v>1579</v>
      </c>
    </row>
    <row r="14" spans="1:9" ht="16.5" customHeight="1">
      <c r="A14" s="7" t="s">
        <v>37</v>
      </c>
      <c r="B14" s="5">
        <f t="shared" si="0"/>
        <v>101749</v>
      </c>
      <c r="C14" s="6">
        <v>0</v>
      </c>
      <c r="D14" s="6">
        <v>11159</v>
      </c>
      <c r="E14" s="6">
        <v>26089</v>
      </c>
      <c r="F14" s="6">
        <v>8849</v>
      </c>
      <c r="G14" s="6">
        <v>54897</v>
      </c>
      <c r="H14" s="6">
        <v>0</v>
      </c>
      <c r="I14" s="6">
        <v>755</v>
      </c>
    </row>
    <row r="15" spans="1:9" ht="16.5" customHeight="1">
      <c r="A15" s="7" t="s">
        <v>38</v>
      </c>
      <c r="B15" s="5">
        <f t="shared" si="0"/>
        <v>213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213</v>
      </c>
    </row>
    <row r="16" spans="1:9" ht="16.5" customHeight="1">
      <c r="A16" s="7" t="s">
        <v>39</v>
      </c>
      <c r="B16" s="5">
        <f t="shared" si="0"/>
        <v>59</v>
      </c>
      <c r="C16" s="6">
        <v>0</v>
      </c>
      <c r="D16" s="6">
        <v>7</v>
      </c>
      <c r="E16" s="6">
        <v>0</v>
      </c>
      <c r="F16" s="6">
        <v>11</v>
      </c>
      <c r="G16" s="6">
        <v>0</v>
      </c>
      <c r="H16" s="6">
        <v>0</v>
      </c>
      <c r="I16" s="6">
        <v>41</v>
      </c>
    </row>
    <row r="17" spans="1:9" ht="15" customHeight="1">
      <c r="A17" s="7" t="s">
        <v>40</v>
      </c>
      <c r="B17" s="5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6.5" customHeight="1">
      <c r="A18" s="4" t="s">
        <v>41</v>
      </c>
      <c r="B18" s="5">
        <f t="shared" si="0"/>
        <v>6519</v>
      </c>
      <c r="C18" s="5">
        <f aca="true" t="shared" si="1" ref="C18:I18">SUM(C5)-SUM(C13)</f>
        <v>0</v>
      </c>
      <c r="D18" s="5">
        <f t="shared" si="1"/>
        <v>8866</v>
      </c>
      <c r="E18" s="5">
        <f t="shared" si="1"/>
        <v>-2433</v>
      </c>
      <c r="F18" s="5">
        <f t="shared" si="1"/>
        <v>4318</v>
      </c>
      <c r="G18" s="5">
        <f t="shared" si="1"/>
        <v>-3937</v>
      </c>
      <c r="H18" s="5">
        <f t="shared" si="1"/>
        <v>0</v>
      </c>
      <c r="I18" s="5">
        <f t="shared" si="1"/>
        <v>-295</v>
      </c>
    </row>
    <row r="19" spans="1:9" ht="16.5" customHeight="1">
      <c r="A19" s="4" t="s">
        <v>42</v>
      </c>
      <c r="B19" s="5">
        <f t="shared" si="0"/>
        <v>76731</v>
      </c>
      <c r="C19" s="6">
        <v>0</v>
      </c>
      <c r="D19" s="6">
        <v>40597</v>
      </c>
      <c r="E19" s="6">
        <v>131</v>
      </c>
      <c r="F19" s="6">
        <v>9145</v>
      </c>
      <c r="G19" s="6">
        <v>24658</v>
      </c>
      <c r="H19" s="6">
        <v>0</v>
      </c>
      <c r="I19" s="6">
        <v>2200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2021-09-27T07:42:23Z</cp:lastPrinted>
  <dcterms:created xsi:type="dcterms:W3CDTF">2017-09-18T09:03:45Z</dcterms:created>
  <dcterms:modified xsi:type="dcterms:W3CDTF">2021-09-27T07:42:32Z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DFB273087A31462CAC41E2A77C5AA660</vt:lpwstr>
  </property>
</Properties>
</file>